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6"/>
  <workbookPr/>
  <mc:AlternateContent xmlns:mc="http://schemas.openxmlformats.org/markup-compatibility/2006">
    <mc:Choice Requires="x15">
      <x15ac:absPath xmlns:x15ac="http://schemas.microsoft.com/office/spreadsheetml/2010/11/ac" url="H:\Financial Model\Cashflow\"/>
    </mc:Choice>
  </mc:AlternateContent>
  <xr:revisionPtr revIDLastSave="0" documentId="13_ncr:1_{6EC2CE14-F0A1-401C-8F48-E2E96B017755}" xr6:coauthVersionLast="47" xr6:coauthVersionMax="47" xr10:uidLastSave="{00000000-0000-0000-0000-000000000000}"/>
  <bookViews>
    <workbookView xWindow="-110" yWindow="-110" windowWidth="19420" windowHeight="10560" xr2:uid="{C1584445-BA6B-4CCB-AD52-DB5FA794DF90}"/>
  </bookViews>
  <sheets>
    <sheet name="Cover Sheet" sheetId="2" r:id="rId1"/>
    <sheet name="Cashflow Forecas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C10" i="1"/>
  <c r="D7" i="1"/>
  <c r="E7" i="1"/>
  <c r="F7" i="1"/>
  <c r="G7" i="1"/>
  <c r="H7" i="1"/>
  <c r="I7" i="1"/>
  <c r="J7" i="1"/>
  <c r="K7" i="1"/>
  <c r="L7" i="1"/>
  <c r="M7" i="1"/>
  <c r="N7" i="1"/>
  <c r="O7" i="1"/>
  <c r="D13" i="1"/>
  <c r="E13" i="1"/>
  <c r="F13" i="1"/>
  <c r="G13" i="1"/>
  <c r="H13" i="1"/>
  <c r="I13" i="1"/>
  <c r="J13" i="1"/>
  <c r="K13" i="1"/>
  <c r="L13" i="1"/>
  <c r="M13" i="1"/>
  <c r="N13" i="1"/>
  <c r="O13" i="1"/>
  <c r="C13" i="1"/>
  <c r="C7" i="1" l="1"/>
  <c r="B2" i="1" l="1"/>
  <c r="J19" i="1" l="1"/>
  <c r="J21" i="1" s="1"/>
  <c r="K19" i="1"/>
  <c r="K21" i="1" s="1"/>
  <c r="D19" i="1"/>
  <c r="D21" i="1" s="1"/>
  <c r="E19" i="1"/>
  <c r="F19" i="1"/>
  <c r="F21" i="1" s="1"/>
  <c r="G19" i="1"/>
  <c r="G21" i="1" s="1"/>
  <c r="H19" i="1"/>
  <c r="I19" i="1"/>
  <c r="L19" i="1"/>
  <c r="M19" i="1"/>
  <c r="N19" i="1"/>
  <c r="N21" i="1" s="1"/>
  <c r="O19" i="1"/>
  <c r="O21" i="1" s="1"/>
  <c r="E21" i="1"/>
  <c r="H21" i="1"/>
  <c r="I21" i="1"/>
  <c r="L21" i="1"/>
  <c r="M21" i="1"/>
  <c r="D24" i="1"/>
  <c r="D25" i="1" s="1"/>
  <c r="E24" i="1"/>
  <c r="E25" i="1" s="1"/>
  <c r="F24" i="1"/>
  <c r="F25" i="1" s="1"/>
  <c r="G24" i="1"/>
  <c r="G25" i="1" s="1"/>
  <c r="H24" i="1"/>
  <c r="H25" i="1" s="1"/>
  <c r="H26" i="1" s="1"/>
  <c r="H30" i="1" s="1"/>
  <c r="I24" i="1"/>
  <c r="J24" i="1"/>
  <c r="K24" i="1"/>
  <c r="K25" i="1" s="1"/>
  <c r="L24" i="1"/>
  <c r="L25" i="1" s="1"/>
  <c r="L26" i="1" s="1"/>
  <c r="L30" i="1" s="1"/>
  <c r="L56" i="1" s="1"/>
  <c r="L60" i="1" s="1"/>
  <c r="L64" i="1" s="1"/>
  <c r="M24" i="1"/>
  <c r="M25" i="1" s="1"/>
  <c r="N24" i="1"/>
  <c r="N25" i="1" s="1"/>
  <c r="O24" i="1"/>
  <c r="O25" i="1" s="1"/>
  <c r="O26" i="1" s="1"/>
  <c r="O30" i="1" s="1"/>
  <c r="I25" i="1"/>
  <c r="I26" i="1" s="1"/>
  <c r="I30" i="1" s="1"/>
  <c r="J25" i="1"/>
  <c r="D54" i="1"/>
  <c r="E54" i="1"/>
  <c r="F54" i="1"/>
  <c r="G54" i="1"/>
  <c r="H54" i="1"/>
  <c r="I54" i="1"/>
  <c r="J54" i="1"/>
  <c r="K54" i="1"/>
  <c r="L54" i="1"/>
  <c r="M54" i="1"/>
  <c r="N54" i="1"/>
  <c r="O54" i="1"/>
  <c r="I56" i="1" l="1"/>
  <c r="I60" i="1" s="1"/>
  <c r="I64" i="1" s="1"/>
  <c r="H56" i="1"/>
  <c r="H60" i="1" s="1"/>
  <c r="H64" i="1" s="1"/>
  <c r="O56" i="1"/>
  <c r="O60" i="1" s="1"/>
  <c r="O64" i="1" s="1"/>
  <c r="D26" i="1"/>
  <c r="D30" i="1" s="1"/>
  <c r="D56" i="1" s="1"/>
  <c r="D60" i="1" s="1"/>
  <c r="D64" i="1" s="1"/>
  <c r="M26" i="1"/>
  <c r="M30" i="1" s="1"/>
  <c r="M56" i="1" s="1"/>
  <c r="M60" i="1" s="1"/>
  <c r="M64" i="1" s="1"/>
  <c r="G26" i="1"/>
  <c r="G30" i="1" s="1"/>
  <c r="G56" i="1" s="1"/>
  <c r="G60" i="1" s="1"/>
  <c r="G64" i="1" s="1"/>
  <c r="E26" i="1"/>
  <c r="E30" i="1" s="1"/>
  <c r="E56" i="1" s="1"/>
  <c r="E60" i="1" s="1"/>
  <c r="E64" i="1" s="1"/>
  <c r="F26" i="1"/>
  <c r="F30" i="1" s="1"/>
  <c r="F56" i="1" s="1"/>
  <c r="F60" i="1" s="1"/>
  <c r="F64" i="1" s="1"/>
  <c r="N26" i="1"/>
  <c r="N30" i="1" s="1"/>
  <c r="N56" i="1" s="1"/>
  <c r="N60" i="1" s="1"/>
  <c r="N64" i="1" s="1"/>
  <c r="K26" i="1"/>
  <c r="K30" i="1" s="1"/>
  <c r="K56" i="1" s="1"/>
  <c r="K60" i="1" s="1"/>
  <c r="K64" i="1" s="1"/>
  <c r="J26" i="1"/>
  <c r="J30" i="1" s="1"/>
  <c r="J56" i="1" s="1"/>
  <c r="J60" i="1" s="1"/>
  <c r="J64" i="1" s="1"/>
  <c r="C54" i="1"/>
  <c r="C24" i="1"/>
  <c r="C25" i="1" s="1"/>
  <c r="C19" i="1" l="1"/>
  <c r="C21" i="1" l="1"/>
  <c r="C26" i="1" s="1"/>
  <c r="C30" i="1" l="1"/>
  <c r="C60" i="1" l="1"/>
  <c r="C64" i="1" s="1"/>
  <c r="C56" i="1"/>
</calcChain>
</file>

<file path=xl/sharedStrings.xml><?xml version="1.0" encoding="utf-8"?>
<sst xmlns="http://schemas.openxmlformats.org/spreadsheetml/2006/main" count="78" uniqueCount="63">
  <si>
    <t>Company ABC</t>
  </si>
  <si>
    <t>Weekly Cashflow Forecast</t>
  </si>
  <si>
    <t>Go to Cashflow Forecast</t>
  </si>
  <si>
    <t>Key:</t>
  </si>
  <si>
    <t>Input Only</t>
  </si>
  <si>
    <t>P/L Summary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</si>
  <si>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</si>
  <si>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</si>
  <si>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</si>
  <si>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</si>
  <si>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</si>
  <si>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</si>
  <si>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</si>
  <si>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</si>
  <si>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</si>
  <si>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</si>
  <si>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</si>
  <si>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</si>
  <si>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</si>
  <si>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Sales Revenue</t>
  </si>
  <si>
    <t>Cost of Goods Sold</t>
  </si>
  <si>
    <t>Gross Profit</t>
  </si>
  <si>
    <t>Accounts Receivable</t>
  </si>
  <si>
    <t>Debtors Day Ratio</t>
  </si>
  <si>
    <t>Accounts Payable</t>
  </si>
  <si>
    <t>Accounts Payable Days Ratio</t>
  </si>
  <si>
    <t>Cashflow Forecast Summary</t>
  </si>
  <si>
    <t>Cash Receipts</t>
  </si>
  <si>
    <t xml:space="preserve">Invoices raised </t>
  </si>
  <si>
    <t>less: Disapproved invoices</t>
  </si>
  <si>
    <t>Approved Funding</t>
  </si>
  <si>
    <t>IP Rate %</t>
  </si>
  <si>
    <t>Funding available from New Invoices</t>
  </si>
  <si>
    <t>Debtor Receipts received</t>
  </si>
  <si>
    <t>Collections returned to company</t>
  </si>
  <si>
    <t>Debtor collections funds available</t>
  </si>
  <si>
    <t>Cash Availability from DF Facility</t>
  </si>
  <si>
    <t>COD sales</t>
  </si>
  <si>
    <t>Other Cash Receipts (Job Keeper, Sale of Assets, ATO refund)</t>
  </si>
  <si>
    <t>Total Cash available</t>
  </si>
  <si>
    <t>Less Cash Payments:</t>
  </si>
  <si>
    <t>Stock purchases</t>
  </si>
  <si>
    <t>Other Stock Costs i.e. Import Duty, Transport</t>
  </si>
  <si>
    <t>Salaries and Wages</t>
  </si>
  <si>
    <t>PAYG</t>
  </si>
  <si>
    <t>Superannuation</t>
  </si>
  <si>
    <t>Owners drawings</t>
  </si>
  <si>
    <t>ATO taxes (current)</t>
  </si>
  <si>
    <t>ATO repayment plan (if have one)</t>
  </si>
  <si>
    <t>Consultants (Accountants, Lawyers)</t>
  </si>
  <si>
    <t>Rent</t>
  </si>
  <si>
    <t>Other office / business costs</t>
  </si>
  <si>
    <t>Travel and motor vechile expenses (inc. parking, fuel, registration)</t>
  </si>
  <si>
    <t>Insurance (work cover, business, trade credit)</t>
  </si>
  <si>
    <t>Other loan repayments (interest and prinicple)</t>
  </si>
  <si>
    <t>ScotPac Facility Costs</t>
  </si>
  <si>
    <t>Credit Card repayments</t>
  </si>
  <si>
    <t>Total Cash Payments Out</t>
  </si>
  <si>
    <t>Weekly Cash movement</t>
  </si>
  <si>
    <t>Opening Cash Balance</t>
  </si>
  <si>
    <t>Closing Cash Balance at end of week</t>
  </si>
  <si>
    <t>Current Debtor Finance Funds in Use</t>
  </si>
  <si>
    <t>Total Cash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</si>
</sst>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\(#,##0\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 Light"/>
      <family val="2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/>
    <xf numFmtId="0" fontId="0" fillId="0" borderId="0" xfId="0" applyFill="1"/>
    <xf numFmtId="164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164" fontId="0" fillId="0" borderId="0" xfId="1" applyNumberFormat="1" applyFont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0" fillId="0" borderId="2" xfId="0" applyBorder="1"/>
    <xf numFmtId="164" fontId="0" fillId="0" borderId="2" xfId="1" applyNumberFormat="1" applyFont="1" applyBorder="1" applyAlignment="1">
      <alignment horizontal="right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3" fillId="0" borderId="0" xfId="0" applyFont="1"/>
    <xf numFmtId="0" fontId="5" fillId="0" borderId="0" xfId="0" applyFont="1"/>
    <xf numFmtId="0" fontId="0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0" fillId="0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164" fontId="0" fillId="4" borderId="0" xfId="1" applyNumberFormat="1" applyFont="1" applyFill="1" applyAlignment="1">
      <alignment horizontal="right"/>
    </xf>
    <xf numFmtId="9" fontId="0" fillId="4" borderId="0" xfId="0" applyNumberFormat="1" applyFill="1" applyAlignment="1">
      <alignment horizontal="right"/>
    </xf>
    <xf numFmtId="164" fontId="0" fillId="4" borderId="0" xfId="1" applyNumberFormat="1" applyFont="1" applyFill="1" applyBorder="1" applyAlignment="1">
      <alignment horizontal="right"/>
    </xf>
    <xf numFmtId="0" fontId="0" fillId="4" borderId="0" xfId="0" applyFill="1"/>
    <xf numFmtId="164" fontId="0" fillId="4" borderId="0" xfId="1" applyNumberFormat="1" applyFont="1" applyFill="1"/>
    <xf numFmtId="164" fontId="0" fillId="4" borderId="1" xfId="1" applyNumberFormat="1" applyFont="1" applyFill="1" applyBorder="1"/>
    <xf numFmtId="165" fontId="0" fillId="4" borderId="0" xfId="1" applyNumberFormat="1" applyFont="1" applyFill="1"/>
    <xf numFmtId="0" fontId="8" fillId="2" borderId="1" xfId="0" applyFont="1" applyFill="1" applyBorder="1" applyAlignment="1">
      <alignment horizontal="left"/>
    </xf>
    <xf numFmtId="165" fontId="9" fillId="2" borderId="1" xfId="0" applyNumberFormat="1" applyFont="1" applyFill="1" applyBorder="1"/>
    <xf numFmtId="0" fontId="3" fillId="5" borderId="0" xfId="0" applyFont="1" applyFill="1"/>
    <xf numFmtId="0" fontId="0" fillId="5" borderId="0" xfId="0" applyFill="1"/>
    <xf numFmtId="0" fontId="0" fillId="5" borderId="0" xfId="0" applyFont="1" applyFill="1"/>
    <xf numFmtId="0" fontId="10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4</xdr:row>
      <xdr:rowOff>139700</xdr:rowOff>
    </xdr:from>
    <xdr:to>
      <xdr:col>5</xdr:col>
      <xdr:colOff>312420</xdr:colOff>
      <xdr:row>8</xdr:row>
      <xdr:rowOff>112395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9B103F-6188-4EEC-AB08-05ABC193D5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77900"/>
          <a:ext cx="2750820" cy="810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tPac Colours">
  <a:themeElements>
    <a:clrScheme name="Custom 1">
      <a:dk1>
        <a:srgbClr val="24357F"/>
      </a:dk1>
      <a:lt1>
        <a:srgbClr val="FFFFFF"/>
      </a:lt1>
      <a:dk2>
        <a:srgbClr val="4615D6"/>
      </a:dk2>
      <a:lt2>
        <a:srgbClr val="E2DFFE"/>
      </a:lt2>
      <a:accent1>
        <a:srgbClr val="F9D35F"/>
      </a:accent1>
      <a:accent2>
        <a:srgbClr val="FF4D63"/>
      </a:accent2>
      <a:accent3>
        <a:srgbClr val="3800B8"/>
      </a:accent3>
      <a:accent4>
        <a:srgbClr val="E1F5E1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64D6-033E-4721-9D71-4BAEAAFD3429}">
  <dimension ref="B2:E12"/>
  <sheetViews>
    <sheetView showGridLines="0" tabSelected="1" zoomScale="80" zoomScaleNormal="80" workbookViewId="0">
      <selection activeCell="B4" sqref="B4"/>
    </sheetView>
  </sheetViews>
  <sheetFormatPr defaultColWidth="8.7109375" defaultRowHeight="16.5"/>
  <cols>
    <col min="1" max="1" width="3" style="18" customWidth="1"/>
    <col min="2" max="2" width="8.7109375" style="19"/>
    <col min="3" max="5" width="9.140625" customWidth="1"/>
    <col min="6" max="16384" width="8.7109375" style="18"/>
  </cols>
  <sheetData>
    <row r="2" spans="2:3">
      <c r="B2" s="38" t="s">
        <v>0</v>
      </c>
      <c r="C2" s="39"/>
    </row>
    <row r="3" spans="2:3">
      <c r="B3" s="17" t="s">
        <v>1</v>
      </c>
    </row>
    <row r="4" spans="2:3">
      <c r="B4" s="41" t="s">
        <v>2</v>
      </c>
    </row>
    <row r="11" spans="2:3">
      <c r="B11" s="17" t="s">
        <v>3</v>
      </c>
    </row>
    <row r="12" spans="2:3">
      <c r="B12" s="40"/>
      <c r="C12" s="17" t="s">
        <v>4</v>
      </c>
    </row>
  </sheetData>
  <hyperlinks>
    <hyperlink ref="B4" location="'Cashflow Forecast'!A1" display="Go to Cashflow Forecast" xr:uid="{B22D2446-4BCB-459A-8434-B4B59A61E61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A8E5-2F24-408D-BA31-23294BF83473}">
  <dimension ref="B1:O77"/>
  <sheetViews>
    <sheetView showGridLines="0" zoomScale="80" zoomScaleNormal="80" workbookViewId="0">
      <pane ySplit="4" topLeftCell="A5" activePane="bottomLeft" state="frozen"/>
      <selection pane="bottomLeft"/>
    </sheetView>
  </sheetViews>
  <sheetFormatPr defaultRowHeight="14.45"/>
  <cols>
    <col min="1" max="1" width="3.85546875" customWidth="1"/>
    <col min="2" max="2" width="57.5703125" customWidth="1"/>
    <col min="3" max="15" width="9.7109375" customWidth="1"/>
  </cols>
  <sheetData>
    <row r="1" spans="2:15">
      <c r="D1" s="17" t="s">
        <v>3</v>
      </c>
    </row>
    <row r="2" spans="2:15">
      <c r="B2" s="28" t="str">
        <f>'Cover Sheet'!B2</f>
        <v>Company ABC</v>
      </c>
      <c r="D2" s="40"/>
      <c r="E2" s="17" t="s">
        <v>4</v>
      </c>
    </row>
    <row r="4" spans="2:15">
      <c r="B4" s="25" t="s">
        <v>5</v>
      </c>
      <c r="C4" s="26" t="s">
        <v>6</v>
      </c>
      <c r="D4" s="26" t="s">
        <v>7</v>
      </c>
      <c r="E4" s="26" t="s">
        <v>8</v>
      </c>
      <c r="F4" s="26" t="s">
        <v>9</v>
      </c>
      <c r="G4" s="26" t="s">
        <v>10</v>
      </c>
      <c r="H4" s="26" t="s">
        <v>11</v>
      </c>
      <c r="I4" s="26" t="s">
        <v>12</v>
      </c>
      <c r="J4" s="26" t="s">
        <v>13</v>
      </c>
      <c r="K4" s="26" t="s">
        <v>14</v>
      </c>
      <c r="L4" s="26" t="s">
        <v>15</v>
      </c>
      <c r="M4" s="26" t="s">
        <v>16</v>
      </c>
      <c r="N4" s="26" t="s">
        <v>17</v>
      </c>
      <c r="O4" s="26" t="s">
        <v>18</v>
      </c>
    </row>
    <row r="5" spans="2:15">
      <c r="B5" t="s">
        <v>19</v>
      </c>
      <c r="C5" s="29">
        <v>250000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>
      <c r="B6" t="s">
        <v>20</v>
      </c>
      <c r="C6" s="29">
        <v>75000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15" thickBot="1">
      <c r="B7" t="s">
        <v>21</v>
      </c>
      <c r="C7" s="23">
        <f>C5-C6</f>
        <v>175000</v>
      </c>
      <c r="D7" s="23">
        <f t="shared" ref="D7:O7" si="0">D5-D6</f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</row>
    <row r="8" spans="2:15" ht="15" thickTop="1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2:15">
      <c r="B9" t="s">
        <v>22</v>
      </c>
      <c r="C9" s="29">
        <v>100000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</row>
    <row r="10" spans="2:15">
      <c r="B10" t="s">
        <v>23</v>
      </c>
      <c r="C10" s="24">
        <f>IFERROR(C5/(C9/7),0)</f>
        <v>17.5</v>
      </c>
      <c r="D10" s="24">
        <f t="shared" ref="D10:O10" si="1">IFERROR(D5/(D9/7),0)</f>
        <v>0</v>
      </c>
      <c r="E10" s="24">
        <f t="shared" si="1"/>
        <v>0</v>
      </c>
      <c r="F10" s="24">
        <f t="shared" si="1"/>
        <v>0</v>
      </c>
      <c r="G10" s="24">
        <f t="shared" si="1"/>
        <v>0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  <c r="O10" s="24">
        <f t="shared" si="1"/>
        <v>0</v>
      </c>
    </row>
    <row r="11" spans="2:15"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2:15">
      <c r="B12" t="s">
        <v>24</v>
      </c>
      <c r="C12" s="29">
        <v>50000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5">
      <c r="B13" t="s">
        <v>25</v>
      </c>
      <c r="C13" s="24">
        <f>IFERROR(C12/(C6/7),0)</f>
        <v>4.666666666666667</v>
      </c>
      <c r="D13" s="24">
        <f t="shared" ref="D13:O13" si="2">IFERROR(D12/(D6/7),0)</f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4">
        <f t="shared" si="2"/>
        <v>0</v>
      </c>
      <c r="M13" s="24">
        <f t="shared" si="2"/>
        <v>0</v>
      </c>
      <c r="N13" s="24">
        <f t="shared" si="2"/>
        <v>0</v>
      </c>
      <c r="O13" s="24">
        <f t="shared" si="2"/>
        <v>0</v>
      </c>
    </row>
    <row r="15" spans="2:15">
      <c r="B15" s="25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2:15">
      <c r="B16" s="28" t="s">
        <v>27</v>
      </c>
      <c r="C16" s="26" t="s">
        <v>6</v>
      </c>
      <c r="D16" s="26" t="s">
        <v>7</v>
      </c>
      <c r="E16" s="26" t="s">
        <v>8</v>
      </c>
      <c r="F16" s="26" t="s">
        <v>9</v>
      </c>
      <c r="G16" s="26" t="s">
        <v>10</v>
      </c>
      <c r="H16" s="26" t="s">
        <v>11</v>
      </c>
      <c r="I16" s="26" t="s">
        <v>12</v>
      </c>
      <c r="J16" s="26" t="s">
        <v>13</v>
      </c>
      <c r="K16" s="26" t="s">
        <v>14</v>
      </c>
      <c r="L16" s="26" t="s">
        <v>15</v>
      </c>
      <c r="M16" s="26" t="s">
        <v>16</v>
      </c>
      <c r="N16" s="26" t="s">
        <v>17</v>
      </c>
      <c r="O16" s="26" t="s">
        <v>18</v>
      </c>
    </row>
    <row r="17" spans="2:15">
      <c r="B17" s="7" t="s">
        <v>28</v>
      </c>
      <c r="C17" s="29">
        <v>250000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>
      <c r="B18" t="s">
        <v>29</v>
      </c>
      <c r="C18" s="29">
        <v>50000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2:15" ht="15" thickBot="1">
      <c r="B19" t="s">
        <v>30</v>
      </c>
      <c r="C19" s="5">
        <f>SUM(C17-C18)</f>
        <v>200000</v>
      </c>
      <c r="D19" s="5">
        <f t="shared" ref="D19:O19" si="3">SUM(D17-D18)</f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</row>
    <row r="20" spans="2:15" ht="15" thickTop="1">
      <c r="B20" t="s">
        <v>31</v>
      </c>
      <c r="C20" s="30">
        <v>0.8</v>
      </c>
      <c r="D20" s="30">
        <v>0.8</v>
      </c>
      <c r="E20" s="30">
        <v>0.8</v>
      </c>
      <c r="F20" s="30">
        <v>0.8</v>
      </c>
      <c r="G20" s="30">
        <v>0.8</v>
      </c>
      <c r="H20" s="30">
        <v>0.8</v>
      </c>
      <c r="I20" s="30">
        <v>0.8</v>
      </c>
      <c r="J20" s="30">
        <v>0.8</v>
      </c>
      <c r="K20" s="30">
        <v>0.8</v>
      </c>
      <c r="L20" s="30">
        <v>0.8</v>
      </c>
      <c r="M20" s="30">
        <v>0.8</v>
      </c>
      <c r="N20" s="30">
        <v>0.8</v>
      </c>
      <c r="O20" s="30">
        <v>0.8</v>
      </c>
    </row>
    <row r="21" spans="2:15">
      <c r="B21" s="13" t="s">
        <v>32</v>
      </c>
      <c r="C21" s="14">
        <f>C20*C19</f>
        <v>160000</v>
      </c>
      <c r="D21" s="14">
        <f t="shared" ref="D21:O21" si="4">D20*D19</f>
        <v>0</v>
      </c>
      <c r="E21" s="14">
        <f t="shared" si="4"/>
        <v>0</v>
      </c>
      <c r="F21" s="14">
        <f t="shared" si="4"/>
        <v>0</v>
      </c>
      <c r="G21" s="14">
        <f t="shared" si="4"/>
        <v>0</v>
      </c>
      <c r="H21" s="14">
        <f t="shared" si="4"/>
        <v>0</v>
      </c>
      <c r="I21" s="14">
        <f t="shared" si="4"/>
        <v>0</v>
      </c>
      <c r="J21" s="14">
        <f t="shared" si="4"/>
        <v>0</v>
      </c>
      <c r="K21" s="14">
        <f t="shared" si="4"/>
        <v>0</v>
      </c>
      <c r="L21" s="14">
        <f t="shared" si="4"/>
        <v>0</v>
      </c>
      <c r="M21" s="14">
        <f t="shared" si="4"/>
        <v>0</v>
      </c>
      <c r="N21" s="14">
        <f t="shared" si="4"/>
        <v>0</v>
      </c>
      <c r="O21" s="14">
        <f t="shared" si="4"/>
        <v>0</v>
      </c>
    </row>
    <row r="22" spans="2:15"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5">
      <c r="B23" s="10" t="s">
        <v>33</v>
      </c>
      <c r="C23" s="31">
        <v>100000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</row>
    <row r="24" spans="2:15">
      <c r="B24" s="10" t="s">
        <v>34</v>
      </c>
      <c r="C24" s="12">
        <f>(100%-C20)</f>
        <v>0.19999999999999996</v>
      </c>
      <c r="D24" s="12">
        <f t="shared" ref="D24:O24" si="5">(100%-D20)</f>
        <v>0.19999999999999996</v>
      </c>
      <c r="E24" s="12">
        <f t="shared" si="5"/>
        <v>0.19999999999999996</v>
      </c>
      <c r="F24" s="12">
        <f t="shared" si="5"/>
        <v>0.19999999999999996</v>
      </c>
      <c r="G24" s="12">
        <f t="shared" si="5"/>
        <v>0.19999999999999996</v>
      </c>
      <c r="H24" s="12">
        <f t="shared" si="5"/>
        <v>0.19999999999999996</v>
      </c>
      <c r="I24" s="12">
        <f t="shared" si="5"/>
        <v>0.19999999999999996</v>
      </c>
      <c r="J24" s="12">
        <f t="shared" si="5"/>
        <v>0.19999999999999996</v>
      </c>
      <c r="K24" s="12">
        <f t="shared" si="5"/>
        <v>0.19999999999999996</v>
      </c>
      <c r="L24" s="12">
        <f t="shared" si="5"/>
        <v>0.19999999999999996</v>
      </c>
      <c r="M24" s="12">
        <f t="shared" si="5"/>
        <v>0.19999999999999996</v>
      </c>
      <c r="N24" s="12">
        <f t="shared" si="5"/>
        <v>0.19999999999999996</v>
      </c>
      <c r="O24" s="12">
        <f t="shared" si="5"/>
        <v>0.19999999999999996</v>
      </c>
    </row>
    <row r="25" spans="2:15">
      <c r="B25" s="13" t="s">
        <v>35</v>
      </c>
      <c r="C25" s="14">
        <f>C23*C24</f>
        <v>19999.999999999996</v>
      </c>
      <c r="D25" s="14">
        <f t="shared" ref="D25:O25" si="6">D23*D24</f>
        <v>0</v>
      </c>
      <c r="E25" s="14">
        <f t="shared" si="6"/>
        <v>0</v>
      </c>
      <c r="F25" s="14">
        <f t="shared" si="6"/>
        <v>0</v>
      </c>
      <c r="G25" s="14">
        <f t="shared" si="6"/>
        <v>0</v>
      </c>
      <c r="H25" s="14">
        <f t="shared" si="6"/>
        <v>0</v>
      </c>
      <c r="I25" s="14">
        <f t="shared" si="6"/>
        <v>0</v>
      </c>
      <c r="J25" s="14">
        <f t="shared" si="6"/>
        <v>0</v>
      </c>
      <c r="K25" s="14">
        <f t="shared" si="6"/>
        <v>0</v>
      </c>
      <c r="L25" s="14">
        <f t="shared" si="6"/>
        <v>0</v>
      </c>
      <c r="M25" s="14">
        <f t="shared" si="6"/>
        <v>0</v>
      </c>
      <c r="N25" s="14">
        <f t="shared" si="6"/>
        <v>0</v>
      </c>
      <c r="O25" s="14">
        <f t="shared" si="6"/>
        <v>0</v>
      </c>
    </row>
    <row r="26" spans="2:15" ht="15" thickBot="1">
      <c r="B26" s="4" t="s">
        <v>36</v>
      </c>
      <c r="C26" s="6">
        <f>C25+C21</f>
        <v>180000</v>
      </c>
      <c r="D26" s="6">
        <f t="shared" ref="D26:O26" si="7">D25+D21</f>
        <v>0</v>
      </c>
      <c r="E26" s="6">
        <f t="shared" si="7"/>
        <v>0</v>
      </c>
      <c r="F26" s="6">
        <f t="shared" si="7"/>
        <v>0</v>
      </c>
      <c r="G26" s="6">
        <f t="shared" si="7"/>
        <v>0</v>
      </c>
      <c r="H26" s="6">
        <f t="shared" si="7"/>
        <v>0</v>
      </c>
      <c r="I26" s="6">
        <f t="shared" si="7"/>
        <v>0</v>
      </c>
      <c r="J26" s="6">
        <f t="shared" si="7"/>
        <v>0</v>
      </c>
      <c r="K26" s="6">
        <f t="shared" si="7"/>
        <v>0</v>
      </c>
      <c r="L26" s="6">
        <f t="shared" si="7"/>
        <v>0</v>
      </c>
      <c r="M26" s="6">
        <f t="shared" si="7"/>
        <v>0</v>
      </c>
      <c r="N26" s="6">
        <f t="shared" si="7"/>
        <v>0</v>
      </c>
      <c r="O26" s="6">
        <f t="shared" si="7"/>
        <v>0</v>
      </c>
    </row>
    <row r="27" spans="2:15" ht="15" thickTop="1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>
      <c r="B28" t="s">
        <v>37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</row>
    <row r="29" spans="2:15">
      <c r="B29" t="s">
        <v>38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  <row r="30" spans="2:15" ht="15" thickBot="1">
      <c r="B30" s="22" t="s">
        <v>39</v>
      </c>
      <c r="C30" s="8">
        <f>C26+C28+C29</f>
        <v>180000</v>
      </c>
      <c r="D30" s="8">
        <f t="shared" ref="D30:O30" si="8">D26+D28+D29</f>
        <v>0</v>
      </c>
      <c r="E30" s="8">
        <f t="shared" si="8"/>
        <v>0</v>
      </c>
      <c r="F30" s="8">
        <f t="shared" si="8"/>
        <v>0</v>
      </c>
      <c r="G30" s="8">
        <f t="shared" si="8"/>
        <v>0</v>
      </c>
      <c r="H30" s="8">
        <f t="shared" si="8"/>
        <v>0</v>
      </c>
      <c r="I30" s="8">
        <f t="shared" si="8"/>
        <v>0</v>
      </c>
      <c r="J30" s="8">
        <f t="shared" si="8"/>
        <v>0</v>
      </c>
      <c r="K30" s="8">
        <f t="shared" si="8"/>
        <v>0</v>
      </c>
      <c r="L30" s="8">
        <f t="shared" si="8"/>
        <v>0</v>
      </c>
      <c r="M30" s="8">
        <f t="shared" si="8"/>
        <v>0</v>
      </c>
      <c r="N30" s="8">
        <f t="shared" si="8"/>
        <v>0</v>
      </c>
      <c r="O30" s="8">
        <f t="shared" si="8"/>
        <v>0</v>
      </c>
    </row>
    <row r="31" spans="2:15" ht="15" thickTop="1"/>
    <row r="32" spans="2:15">
      <c r="B32" s="25" t="s">
        <v>40</v>
      </c>
    </row>
    <row r="33" spans="2:15">
      <c r="B33" s="1" t="s">
        <v>41</v>
      </c>
      <c r="C33" s="33">
        <v>20000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1" t="s">
        <v>42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s="7" customFormat="1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2:15">
      <c r="B36" s="1" t="s">
        <v>43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2:15">
      <c r="B37" s="1" t="s">
        <v>44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2:15">
      <c r="B38" s="1" t="s">
        <v>45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2:15">
      <c r="B39" s="1" t="s">
        <v>46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s="7" customForma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2:15">
      <c r="B41" s="1" t="s">
        <v>47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2:15">
      <c r="B42" s="1" t="s">
        <v>48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2:15" s="7" customForma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2:15">
      <c r="B44" s="1" t="s">
        <v>49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2:15">
      <c r="B45" s="1" t="s">
        <v>50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2:15">
      <c r="B46" s="1" t="s">
        <v>51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2:15">
      <c r="B47" s="1" t="s">
        <v>52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2:15">
      <c r="B48" s="1" t="s">
        <v>53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2:15" s="7" customFormat="1"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>
      <c r="B50" s="1" t="s">
        <v>54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2:15">
      <c r="B51" s="1" t="s">
        <v>55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2:15">
      <c r="B52" s="1" t="s">
        <v>56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2:15">
      <c r="B53" s="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2:15" ht="15" thickBot="1">
      <c r="B54" s="21" t="s">
        <v>57</v>
      </c>
      <c r="C54" s="8">
        <f>SUM(C33:C52)</f>
        <v>20000</v>
      </c>
      <c r="D54" s="8">
        <f t="shared" ref="D54:O54" si="9">SUM(D33:D52)</f>
        <v>0</v>
      </c>
      <c r="E54" s="8">
        <f t="shared" si="9"/>
        <v>0</v>
      </c>
      <c r="F54" s="8">
        <f t="shared" si="9"/>
        <v>0</v>
      </c>
      <c r="G54" s="8">
        <f t="shared" si="9"/>
        <v>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</row>
    <row r="55" spans="2:15" ht="15" thickTop="1">
      <c r="B55" s="2"/>
    </row>
    <row r="56" spans="2:15" ht="15" thickBot="1">
      <c r="B56" s="21" t="s">
        <v>58</v>
      </c>
      <c r="C56" s="6">
        <f>C30-C54</f>
        <v>160000</v>
      </c>
      <c r="D56" s="6">
        <f t="shared" ref="D56:O56" si="10">D30-D54</f>
        <v>0</v>
      </c>
      <c r="E56" s="6">
        <f t="shared" si="10"/>
        <v>0</v>
      </c>
      <c r="F56" s="6">
        <f t="shared" si="10"/>
        <v>0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</v>
      </c>
      <c r="K56" s="6">
        <f t="shared" si="10"/>
        <v>0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</row>
    <row r="57" spans="2:15" ht="15" thickTop="1">
      <c r="B57" s="2"/>
    </row>
    <row r="58" spans="2:15" ht="15" thickBot="1">
      <c r="B58" s="21" t="s">
        <v>59</v>
      </c>
      <c r="C58" s="34">
        <v>25000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2:15" ht="15" thickTop="1">
      <c r="B59" s="2"/>
    </row>
    <row r="60" spans="2:15" ht="15" thickBot="1">
      <c r="B60" s="21" t="s">
        <v>60</v>
      </c>
      <c r="C60" s="6">
        <f>C56+C58</f>
        <v>185000</v>
      </c>
      <c r="D60" s="6">
        <f t="shared" ref="D60:O60" si="11">D56+D58</f>
        <v>0</v>
      </c>
      <c r="E60" s="6">
        <f t="shared" si="11"/>
        <v>0</v>
      </c>
      <c r="F60" s="6">
        <f t="shared" si="11"/>
        <v>0</v>
      </c>
      <c r="G60" s="6">
        <f t="shared" si="11"/>
        <v>0</v>
      </c>
      <c r="H60" s="6">
        <f t="shared" si="11"/>
        <v>0</v>
      </c>
      <c r="I60" s="6">
        <f t="shared" si="11"/>
        <v>0</v>
      </c>
      <c r="J60" s="6">
        <f t="shared" si="11"/>
        <v>0</v>
      </c>
      <c r="K60" s="6">
        <f t="shared" si="11"/>
        <v>0</v>
      </c>
      <c r="L60" s="6">
        <f t="shared" si="11"/>
        <v>0</v>
      </c>
      <c r="M60" s="6">
        <f t="shared" si="11"/>
        <v>0</v>
      </c>
      <c r="N60" s="6">
        <f t="shared" si="11"/>
        <v>0</v>
      </c>
      <c r="O60" s="6">
        <f t="shared" si="11"/>
        <v>0</v>
      </c>
    </row>
    <row r="61" spans="2:15" ht="15" thickTop="1">
      <c r="B61" s="2"/>
    </row>
    <row r="62" spans="2:15">
      <c r="B62" s="20" t="s">
        <v>61</v>
      </c>
      <c r="C62" s="35">
        <v>-250000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2:15">
      <c r="B63" s="2"/>
    </row>
    <row r="64" spans="2:15" ht="15" thickBot="1">
      <c r="B64" s="36" t="s">
        <v>62</v>
      </c>
      <c r="C64" s="37">
        <f>C60+C62</f>
        <v>-65000</v>
      </c>
      <c r="D64" s="37">
        <f t="shared" ref="D64:O64" si="12">D60+D62</f>
        <v>0</v>
      </c>
      <c r="E64" s="37">
        <f t="shared" si="12"/>
        <v>0</v>
      </c>
      <c r="F64" s="37">
        <f t="shared" si="12"/>
        <v>0</v>
      </c>
      <c r="G64" s="37">
        <f t="shared" si="12"/>
        <v>0</v>
      </c>
      <c r="H64" s="37">
        <f t="shared" si="12"/>
        <v>0</v>
      </c>
      <c r="I64" s="37">
        <f t="shared" si="12"/>
        <v>0</v>
      </c>
      <c r="J64" s="37">
        <f t="shared" si="12"/>
        <v>0</v>
      </c>
      <c r="K64" s="37">
        <f t="shared" si="12"/>
        <v>0</v>
      </c>
      <c r="L64" s="37">
        <f t="shared" si="12"/>
        <v>0</v>
      </c>
      <c r="M64" s="37">
        <f t="shared" si="12"/>
        <v>0</v>
      </c>
      <c r="N64" s="37">
        <f t="shared" si="12"/>
        <v>0</v>
      </c>
      <c r="O64" s="37">
        <f t="shared" si="12"/>
        <v>0</v>
      </c>
    </row>
    <row r="65" spans="2:2" ht="15" thickTop="1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62648C405FCC45ACE0A9D2E101FCC0" ma:contentTypeVersion="6" ma:contentTypeDescription="Create a new document." ma:contentTypeScope="" ma:versionID="9a736bd970c188e5c4be56d6e9bf5193">
  <xsd:schema xmlns:xsd="http://www.w3.org/2001/XMLSchema" xmlns:xs="http://www.w3.org/2001/XMLSchema" xmlns:p="http://schemas.microsoft.com/office/2006/metadata/properties" xmlns:ns2="cc5de6e2-4efc-4be5-a2c7-6700274aa6b6" xmlns:ns3="6f204d90-3632-4e5a-b841-4f71ffd271e1" targetNamespace="http://schemas.microsoft.com/office/2006/metadata/properties" ma:root="true" ma:fieldsID="501dd839ccd6a9b5686d775a59f09221" ns2:_="" ns3:_="">
    <xsd:import namespace="cc5de6e2-4efc-4be5-a2c7-6700274aa6b6"/>
    <xsd:import namespace="6f204d90-3632-4e5a-b841-4f71ffd271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de6e2-4efc-4be5-a2c7-6700274aa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04d90-3632-4e5a-b841-4f71ffd271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67E095-B286-49A7-9376-D47EBE7EEBA2}"/>
</file>

<file path=customXml/itemProps2.xml><?xml version="1.0" encoding="utf-8"?>
<ds:datastoreItem xmlns:ds="http://schemas.openxmlformats.org/officeDocument/2006/customXml" ds:itemID="{D360312B-B653-4BC6-BFAA-9D5F55B64C37}"/>
</file>

<file path=customXml/itemProps3.xml><?xml version="1.0" encoding="utf-8"?>
<ds:datastoreItem xmlns:ds="http://schemas.openxmlformats.org/officeDocument/2006/customXml" ds:itemID="{3B171945-1162-4224-B7E9-F8472983D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Ricky Kisdijarto</dc:creator>
  <cp:keywords/>
  <dc:description/>
  <cp:lastModifiedBy>Nicole Clarke</cp:lastModifiedBy>
  <cp:revision/>
  <dcterms:created xsi:type="dcterms:W3CDTF">2020-11-18T03:22:18Z</dcterms:created>
  <dcterms:modified xsi:type="dcterms:W3CDTF">2021-10-13T04:32:28Z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0x010100BF62648C405FCC45ACE0A9D2E101FCC0</vt:lpwstr>
  </property>
</Properties>
</file>